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mexagriculture-my.sharepoint.com/personal/laurae_omex_com/Documents/My Documents/"/>
    </mc:Choice>
  </mc:AlternateContent>
  <xr:revisionPtr revIDLastSave="0" documentId="8_{753E36B3-E072-4EB0-A0F0-DEBBE3BB7EA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20" i="1" s="1"/>
  <c r="K18" i="1" l="1"/>
  <c r="I17" i="1"/>
  <c r="G17" i="1"/>
  <c r="K17" i="1"/>
  <c r="E17" i="1"/>
  <c r="F18" i="1"/>
  <c r="F17" i="1"/>
  <c r="J17" i="1"/>
  <c r="G18" i="1"/>
  <c r="H18" i="1"/>
  <c r="H17" i="1"/>
  <c r="E18" i="1"/>
  <c r="I18" i="1"/>
  <c r="J18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J24" i="1" l="1"/>
  <c r="F24" i="1"/>
  <c r="H23" i="1"/>
  <c r="I24" i="1"/>
  <c r="E24" i="1"/>
  <c r="G23" i="1"/>
  <c r="H24" i="1"/>
  <c r="J23" i="1"/>
  <c r="F23" i="1"/>
  <c r="G24" i="1"/>
  <c r="I23" i="1"/>
  <c r="E23" i="1"/>
  <c r="P14" i="1"/>
</calcChain>
</file>

<file path=xl/sharedStrings.xml><?xml version="1.0" encoding="utf-8"?>
<sst xmlns="http://schemas.openxmlformats.org/spreadsheetml/2006/main" count="41" uniqueCount="18">
  <si>
    <t>kg/ha</t>
  </si>
  <si>
    <t>=</t>
  </si>
  <si>
    <t>Straw incorporated</t>
  </si>
  <si>
    <t>Straw removed</t>
  </si>
  <si>
    <t>Crop</t>
  </si>
  <si>
    <t>WW</t>
  </si>
  <si>
    <t>WB</t>
  </si>
  <si>
    <t>SW</t>
  </si>
  <si>
    <t>SB</t>
  </si>
  <si>
    <t>WO</t>
  </si>
  <si>
    <t>SO</t>
  </si>
  <si>
    <t>OSR</t>
  </si>
  <si>
    <t>Type yield here to calculate P removal</t>
  </si>
  <si>
    <t xml:space="preserve"> (t/ha)</t>
  </si>
  <si>
    <t>K removal</t>
  </si>
  <si>
    <t>Mg removal</t>
  </si>
  <si>
    <t xml:space="preserve"> </t>
  </si>
  <si>
    <t xml:space="preserve">PKMg removal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</si>
</sst>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5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7" fillId="3" borderId="0" xfId="0" applyFont="1" applyFill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protection hidden="1"/>
    </xf>
    <xf numFmtId="0" fontId="2" fillId="2" borderId="1" xfId="0" applyFont="1" applyFill="1" applyBorder="1" applyProtection="1"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7" fillId="3" borderId="0" xfId="0" applyFont="1" applyFill="1" applyProtection="1"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center"/>
      <protection hidden="1"/>
    </xf>
    <xf numFmtId="0" fontId="2" fillId="3" borderId="0" xfId="0" applyFont="1" applyFill="1"/>
    <xf numFmtId="0" fontId="2" fillId="3" borderId="0" xfId="0" applyFont="1" applyFill="1" applyBorder="1" applyProtection="1">
      <protection hidden="1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114301</xdr:colOff>
      <xdr:row>0</xdr:row>
      <xdr:rowOff>0</xdr:rowOff>
    </xdr:from>
    <xdr:to>
      <xdr:col>11</xdr:col>
      <xdr:colOff>238126</xdr:colOff>
      <xdr:row>5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77"/>
        <a:stretch/>
      </xdr:blipFill>
      <xdr:spPr>
        <a:xfrm>
          <a:off x="4381501" y="0"/>
          <a:ext cx="2038350" cy="981075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7</xdr:row>
      <xdr:rowOff>66674</xdr:rowOff>
    </xdr:from>
    <xdr:to>
      <xdr:col>8</xdr:col>
      <xdr:colOff>314325</xdr:colOff>
      <xdr:row>7</xdr:row>
      <xdr:rowOff>171449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1543049"/>
          <a:ext cx="1057275" cy="104775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showGridLines="0" showRowColHeaders="0" tabSelected="1" topLeftCell="A6" zoomScaleNormal="100" workbookViewId="0">
      <selection activeCell="L20" sqref="L20"/>
    </sheetView>
  </sheetViews>
  <sheetFormatPr defaultRowHeight="15" x14ac:dyDescent="0.25"/>
  <cols>
    <col min="3" max="3" width="10.85546875" customWidth="1"/>
    <col min="4" max="4" width="6.5703125" customWidth="1"/>
    <col min="11" max="11" width="10.425781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x14ac:dyDescent="0.4">
      <c r="A6" s="3"/>
      <c r="B6" s="5" t="s">
        <v>17</v>
      </c>
      <c r="C6" s="5"/>
      <c r="D6" s="5"/>
      <c r="E6" s="5"/>
      <c r="F6" s="5"/>
      <c r="G6" s="5"/>
      <c r="H6" s="4"/>
      <c r="I6" s="4"/>
      <c r="J6" s="4"/>
      <c r="K6" s="4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3"/>
      <c r="B8" s="7" t="s">
        <v>12</v>
      </c>
      <c r="C8" s="8"/>
      <c r="D8" s="9"/>
      <c r="E8" s="9"/>
      <c r="F8" s="9"/>
      <c r="G8" s="10"/>
      <c r="H8" s="10"/>
      <c r="I8" s="10"/>
      <c r="J8" s="16">
        <v>8</v>
      </c>
      <c r="K8" s="11" t="s">
        <v>13</v>
      </c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"/>
      <c r="B10" s="12" t="s">
        <v>4</v>
      </c>
      <c r="C10" s="12"/>
      <c r="D10" s="12"/>
      <c r="E10" s="13" t="s">
        <v>5</v>
      </c>
      <c r="F10" s="17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11</v>
      </c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"/>
      <c r="B11" s="12" t="s">
        <v>2</v>
      </c>
      <c r="C11" s="10"/>
      <c r="D11" s="10"/>
      <c r="E11" s="14">
        <f>(J8*7.8)</f>
        <v>62.4</v>
      </c>
      <c r="F11" s="14">
        <f>(J8*7.8)</f>
        <v>62.4</v>
      </c>
      <c r="G11" s="14">
        <f>(J8*7.8)</f>
        <v>62.4</v>
      </c>
      <c r="H11" s="14">
        <f>(J8*7.8)</f>
        <v>62.4</v>
      </c>
      <c r="I11" s="14">
        <f>(J8*7.8)</f>
        <v>62.4</v>
      </c>
      <c r="J11" s="14">
        <f>(J8*7.8)</f>
        <v>62.4</v>
      </c>
      <c r="K11" s="14">
        <f>(J8*14)</f>
        <v>112</v>
      </c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3"/>
      <c r="B12" s="15" t="s">
        <v>3</v>
      </c>
      <c r="C12" s="10"/>
      <c r="D12" s="12"/>
      <c r="E12" s="14">
        <f>(J8*8.4)</f>
        <v>67.2</v>
      </c>
      <c r="F12" s="14">
        <f>(J8*8.4)</f>
        <v>67.2</v>
      </c>
      <c r="G12" s="14">
        <f>(J8*8.6)</f>
        <v>68.8</v>
      </c>
      <c r="H12" s="14">
        <f>(J8*8.6)</f>
        <v>68.8</v>
      </c>
      <c r="I12" s="14">
        <f>(J8*8.8)</f>
        <v>70.400000000000006</v>
      </c>
      <c r="J12" s="14">
        <f>(J8*8.8)</f>
        <v>70.400000000000006</v>
      </c>
      <c r="K12" s="14">
        <f>(J8*15.1)</f>
        <v>120.8</v>
      </c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 x14ac:dyDescent="0.3">
      <c r="A14" s="3"/>
      <c r="B14" s="7" t="s">
        <v>14</v>
      </c>
      <c r="C14" s="8"/>
      <c r="D14" s="9"/>
      <c r="E14" s="9"/>
      <c r="F14" s="9"/>
      <c r="G14" s="10"/>
      <c r="H14" s="10"/>
      <c r="I14" s="10"/>
      <c r="J14" s="16">
        <f>J8</f>
        <v>8</v>
      </c>
      <c r="K14" s="11" t="s">
        <v>13</v>
      </c>
      <c r="L14" s="3"/>
      <c r="M14" s="3"/>
      <c r="N14" s="6" t="s">
        <v>1</v>
      </c>
      <c r="O14" s="2" t="s">
        <v>0</v>
      </c>
      <c r="P14" s="2">
        <f>J14*1.25</f>
        <v>10</v>
      </c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3"/>
      <c r="B15" s="10"/>
      <c r="C15" s="10"/>
      <c r="D15" s="10"/>
      <c r="E15" s="29"/>
      <c r="F15" s="29"/>
      <c r="G15" s="29"/>
      <c r="H15" s="29"/>
      <c r="I15" s="29"/>
      <c r="J15" s="29"/>
      <c r="K15" s="29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3"/>
      <c r="B16" s="12" t="s">
        <v>4</v>
      </c>
      <c r="C16" s="12"/>
      <c r="D16" s="12"/>
      <c r="E16" s="13" t="s">
        <v>5</v>
      </c>
      <c r="F16" s="17" t="s">
        <v>6</v>
      </c>
      <c r="G16" s="13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3"/>
      <c r="B17" s="12" t="s">
        <v>2</v>
      </c>
      <c r="C17" s="10"/>
      <c r="D17" s="10"/>
      <c r="E17" s="14">
        <f>(J14*5.6)</f>
        <v>44.8</v>
      </c>
      <c r="F17" s="14">
        <f>(J14*5.6)</f>
        <v>44.8</v>
      </c>
      <c r="G17" s="14">
        <f>(J14*5.6)</f>
        <v>44.8</v>
      </c>
      <c r="H17" s="14">
        <f>(J14*5.6)</f>
        <v>44.8</v>
      </c>
      <c r="I17" s="14">
        <f>(J14*5.6)</f>
        <v>44.8</v>
      </c>
      <c r="J17" s="14">
        <f>(J14*5.6)</f>
        <v>44.8</v>
      </c>
      <c r="K17" s="14">
        <f>(J14*11)</f>
        <v>88</v>
      </c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x14ac:dyDescent="0.3">
      <c r="A18" s="3"/>
      <c r="B18" s="15" t="s">
        <v>3</v>
      </c>
      <c r="C18" s="10"/>
      <c r="D18" s="12"/>
      <c r="E18" s="14">
        <f>(J14*10.4)</f>
        <v>83.2</v>
      </c>
      <c r="F18" s="14">
        <f>(J14*10.4)</f>
        <v>83.2</v>
      </c>
      <c r="G18" s="14">
        <f>(J14*11.8)</f>
        <v>94.4</v>
      </c>
      <c r="H18" s="14">
        <f>(J14*11.8)</f>
        <v>94.4</v>
      </c>
      <c r="I18" s="14">
        <f>(J14*17.3)</f>
        <v>138.4</v>
      </c>
      <c r="J18" s="14">
        <f>J14*17.3</f>
        <v>138.4</v>
      </c>
      <c r="K18" s="14">
        <f>J14*17.5</f>
        <v>140</v>
      </c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Bot="1" x14ac:dyDescent="0.3">
      <c r="A20" s="3"/>
      <c r="B20" s="9" t="s">
        <v>15</v>
      </c>
      <c r="C20" s="10"/>
      <c r="D20" s="20"/>
      <c r="E20" s="20"/>
      <c r="F20" s="20"/>
      <c r="G20" s="20"/>
      <c r="H20" s="20"/>
      <c r="I20" s="20"/>
      <c r="J20" s="16">
        <f>J14</f>
        <v>8</v>
      </c>
      <c r="K20" s="23" t="s">
        <v>13</v>
      </c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/>
      <c r="B21" s="9"/>
      <c r="C21" s="10"/>
      <c r="D21" s="20"/>
      <c r="E21" s="20"/>
      <c r="F21" s="20"/>
      <c r="G21" s="20"/>
      <c r="H21" s="20"/>
      <c r="I21" s="20"/>
      <c r="J21" s="27"/>
      <c r="K21" s="2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3"/>
      <c r="B22" s="12" t="s">
        <v>4</v>
      </c>
      <c r="C22" s="12"/>
      <c r="D22" s="10"/>
      <c r="E22" s="18" t="s">
        <v>5</v>
      </c>
      <c r="F22" s="18" t="s">
        <v>6</v>
      </c>
      <c r="G22" s="18" t="s">
        <v>7</v>
      </c>
      <c r="H22" s="18" t="s">
        <v>8</v>
      </c>
      <c r="I22" s="18" t="s">
        <v>9</v>
      </c>
      <c r="J22" s="18" t="s">
        <v>10</v>
      </c>
      <c r="K22" s="21" t="s">
        <v>16</v>
      </c>
      <c r="L22" s="3"/>
      <c r="M22" s="3"/>
      <c r="N22" s="3"/>
    </row>
    <row r="23" spans="1:24" x14ac:dyDescent="0.25">
      <c r="A23" s="3"/>
      <c r="B23" s="12" t="s">
        <v>2</v>
      </c>
      <c r="C23" s="12"/>
      <c r="D23" s="10"/>
      <c r="E23" s="25">
        <f>(J20*2)</f>
        <v>16</v>
      </c>
      <c r="F23" s="25">
        <f>(J20*2)</f>
        <v>16</v>
      </c>
      <c r="G23" s="25">
        <f>(J20*2)</f>
        <v>16</v>
      </c>
      <c r="H23" s="25">
        <f>(J20*2)</f>
        <v>16</v>
      </c>
      <c r="I23" s="25">
        <f>(J20*2)</f>
        <v>16</v>
      </c>
      <c r="J23" s="25">
        <f>(J20*2)</f>
        <v>16</v>
      </c>
      <c r="K23" s="21" t="s">
        <v>16</v>
      </c>
      <c r="L23" s="3"/>
      <c r="M23" s="3"/>
      <c r="N23" s="3"/>
    </row>
    <row r="24" spans="1:24" x14ac:dyDescent="0.25">
      <c r="A24" s="3"/>
      <c r="B24" s="26" t="s">
        <v>3</v>
      </c>
      <c r="C24" s="26"/>
      <c r="D24" s="24"/>
      <c r="E24" s="28">
        <f>(J20*3.3)</f>
        <v>26.4</v>
      </c>
      <c r="F24" s="28">
        <f>(J20*3.3)</f>
        <v>26.4</v>
      </c>
      <c r="G24" s="28">
        <f>(J20*3.2)</f>
        <v>25.6</v>
      </c>
      <c r="H24" s="28">
        <f>(J20*3.2)</f>
        <v>25.6</v>
      </c>
      <c r="I24" s="28">
        <f>(J20*4.2)</f>
        <v>33.6</v>
      </c>
      <c r="J24" s="28">
        <f>J20*4.2</f>
        <v>33.6</v>
      </c>
      <c r="K24" s="22" t="s">
        <v>16</v>
      </c>
      <c r="M24" s="3"/>
      <c r="N24" s="3"/>
    </row>
    <row r="25" spans="1:24" x14ac:dyDescent="0.25">
      <c r="A25" s="3"/>
      <c r="E25" s="19"/>
      <c r="F25" s="19"/>
      <c r="G25" s="19"/>
      <c r="H25" s="19"/>
      <c r="I25" s="19"/>
      <c r="J25" s="19"/>
      <c r="K25" s="19"/>
      <c r="M25" s="3"/>
      <c r="N25" s="3"/>
    </row>
    <row r="26" spans="1:24" x14ac:dyDescent="0.25">
      <c r="A26" s="3"/>
      <c r="M26" s="3"/>
      <c r="N26" s="3"/>
    </row>
    <row r="27" spans="1:24" x14ac:dyDescent="0.25">
      <c r="A27" s="3"/>
      <c r="M27" s="3"/>
      <c r="N27" s="3"/>
    </row>
    <row r="28" spans="1:24" x14ac:dyDescent="0.25">
      <c r="A28" s="3"/>
      <c r="M28" s="3"/>
      <c r="N28" s="3"/>
    </row>
    <row r="29" spans="1:24" x14ac:dyDescent="0.25">
      <c r="A29" s="3"/>
      <c r="M29" s="3"/>
      <c r="N29" s="3"/>
    </row>
    <row r="30" spans="1:24" x14ac:dyDescent="0.25">
      <c r="A30" s="3"/>
      <c r="M30" s="3"/>
      <c r="N30" s="3"/>
    </row>
    <row r="31" spans="1:24" x14ac:dyDescent="0.25">
      <c r="A31" s="3"/>
      <c r="M31" s="3"/>
      <c r="N31" s="3"/>
    </row>
  </sheetData>
  <sheetProtection selectLockedCells="1"/>
  <mergeCells count="1">
    <mergeCell ref="E15:K1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6A56E8F6F3347987F20BA61EC7AB5" ma:contentTypeVersion="8" ma:contentTypeDescription="Create a new document." ma:contentTypeScope="" ma:versionID="01891213caad2c2329e80311f2194e21">
  <xsd:schema xmlns:xsd="http://www.w3.org/2001/XMLSchema" xmlns:xs="http://www.w3.org/2001/XMLSchema" xmlns:p="http://schemas.microsoft.com/office/2006/metadata/properties" xmlns:ns3="2d705651-8200-4c27-9cbd-163fcf8f5645" targetNamespace="http://schemas.microsoft.com/office/2006/metadata/properties" ma:root="true" ma:fieldsID="ed9c6bf218e4a2181f187f90f376fb06" ns3:_="">
    <xsd:import namespace="2d705651-8200-4c27-9cbd-163fcf8f56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05651-8200-4c27-9cbd-163fcf8f5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8005C-D416-4067-848B-97B6D76D8F81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2d705651-8200-4c27-9cbd-163fcf8f564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D2FFE0-0063-44A0-B377-F49AAA677D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CE4EC-6C62-4A8E-87C6-6BAC0E242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05651-8200-4c27-9cbd-163fcf8f5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Eccles</dc:creator>
  <cp:lastModifiedBy>Laura Edmonds</cp:lastModifiedBy>
  <dcterms:created xsi:type="dcterms:W3CDTF">2016-03-01T14:33:07Z</dcterms:created>
  <dcterms:modified xsi:type="dcterms:W3CDTF">2019-09-10T15:35:51Z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0x0101005EE6A56E8F6F3347987F20BA61EC7AB5</vt:lpwstr>
  </property>
</Properties>
</file>