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omexagriculture-my.sharepoint.com/personal/laurae_omex_com/Documents/My Documents/"/>
    </mc:Choice>
  </mc:AlternateContent>
  <xr:revisionPtr revIDLastSave="0" documentId="8_{DA785E71-2BA1-4A4D-91EB-97FB4FDDA0AC}" xr6:coauthVersionLast="47" xr6:coauthVersionMax="47" xr10:uidLastSave="{00000000-0000-0000-0000-000000000000}"/>
  <bookViews>
    <workbookView xWindow="-108" yWindow="-108" windowWidth="23256" windowHeight="12456" xr2:uid="{C61B4528-5C06-41F4-AE51-F922B4781396}"/>
  </bookViews>
  <sheets>
    <sheet name="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F25" i="1"/>
  <c r="B25" i="1"/>
  <c r="F24" i="1"/>
  <c r="B23" i="1"/>
  <c r="B24" i="1" s="1"/>
  <c r="F23" i="1" s="1"/>
</calcChain>
</file>

<file path=xl/sharedStrings.xml><?xml version="1.0" encoding="utf-8"?>
<sst xmlns="http://schemas.openxmlformats.org/spreadsheetml/2006/main" count="28" uniqueCount="28">
  <si>
    <t>Stock Tank</t>
  </si>
  <si>
    <t>Field Application</t>
  </si>
  <si>
    <t>DeSaltus 2.0 Stock Tank Inclusion rate (L)</t>
  </si>
  <si>
    <t>Stock tank size (L)</t>
  </si>
  <si>
    <t>Change this cell according to the stock tank capacity</t>
  </si>
  <si>
    <t>Field application rate e.g. 1:100</t>
  </si>
  <si>
    <t>DeSaltus 2.0 stock tank dilution (L)</t>
  </si>
  <si>
    <t>DeSaltus 2.0 application rate emitted at the drip (ml)</t>
  </si>
  <si>
    <t>DeSaltus 2.0 stock tank dilution (ml/L water)</t>
  </si>
  <si>
    <t>Final DeSaltus 2.0 application rate emitted from the drip (L)</t>
  </si>
  <si>
    <t>DeSaltus 2.0  stock tank dilution (%)</t>
  </si>
  <si>
    <t>Final DeSaltus 2.0 application rate emitted from the drip (%)</t>
  </si>
  <si>
    <t>Moderate unwanted nutrient accumulation</t>
  </si>
  <si>
    <t>Phone:   01553 760011</t>
  </si>
  <si>
    <t>Fax:         01553 769784</t>
  </si>
  <si>
    <t>Email:   sales@omex.com</t>
  </si>
  <si>
    <t>Head Office: OMEX Horticulture, Estuary Road, King's Lynn, Norfolk, PE30 2HH.</t>
  </si>
  <si>
    <t>Alter the inclusion rate depending on the disired application rate.</t>
  </si>
  <si>
    <t>High unwanted nutrient accumulation</t>
  </si>
  <si>
    <t>Extremely high unwanted nutrient accumulation</t>
  </si>
  <si>
    <t xml:space="preserve">1:50 = 2%, so enter "50" </t>
  </si>
  <si>
    <t>1:100 = 1%, so enter "100"</t>
  </si>
  <si>
    <t>1:200 = 0.5%, so enter "200"</t>
  </si>
  <si>
    <t>Dilution Key</t>
  </si>
  <si>
    <t>DeSaltus 2.0 Application Rate Calculator</t>
  </si>
  <si>
    <r>
      <t xml:space="preserve">For information about the appropriate dilution rate see the key to the right </t>
    </r>
    <r>
      <rPr>
        <sz val="16"/>
        <color theme="1"/>
        <rFont val="Calibri"/>
        <family val="2"/>
      </rPr>
      <t>→</t>
    </r>
  </si>
  <si>
    <t>DeSaltus 2.0 Target Application Rates</t>
  </si>
  <si>
    <t>Continuous inclusion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</si>
</sst>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8" x14ac:knownFonts="1">
    <font>
      <sz val="11"/>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2"/>
      <color theme="1"/>
      <name val="Calibri"/>
      <family val="2"/>
    </font>
    <font>
      <sz val="16"/>
      <color theme="1"/>
      <name val="Calibri"/>
      <family val="2"/>
      <scheme val="minor"/>
    </font>
    <font>
      <sz val="16"/>
      <color theme="1"/>
      <name val="Calibri"/>
      <family val="2"/>
    </font>
  </fonts>
  <fills count="10">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theme="7" tint="-0.24997711111789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4" fillId="3" borderId="1" xfId="0" applyFont="1" applyFill="1" applyBorder="1" applyAlignment="1" applyProtection="1">
      <alignment vertical="center"/>
      <protection locked="0"/>
    </xf>
    <xf numFmtId="0" fontId="4" fillId="3" borderId="1" xfId="0" applyFont="1" applyFill="1" applyBorder="1" applyAlignment="1" applyProtection="1">
      <alignment horizontal="center" vertical="center"/>
      <protection locked="0"/>
    </xf>
    <xf numFmtId="0" fontId="4" fillId="4" borderId="0" xfId="0" applyFont="1" applyFill="1"/>
    <xf numFmtId="0" fontId="4" fillId="4" borderId="0" xfId="0" applyFont="1" applyFill="1" applyAlignment="1">
      <alignment wrapText="1"/>
    </xf>
    <xf numFmtId="0" fontId="4" fillId="4" borderId="0" xfId="0" applyFont="1" applyFill="1" applyAlignment="1">
      <alignment vertical="center"/>
    </xf>
    <xf numFmtId="0" fontId="4" fillId="0" borderId="0" xfId="0" applyFont="1"/>
    <xf numFmtId="0" fontId="2"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Alignment="1">
      <alignment horizontal="center"/>
    </xf>
    <xf numFmtId="164" fontId="4" fillId="4" borderId="0" xfId="0" applyNumberFormat="1" applyFont="1" applyFill="1" applyAlignment="1">
      <alignment horizontal="center" vertical="center"/>
    </xf>
    <xf numFmtId="165" fontId="4" fillId="4" borderId="0" xfId="0" applyNumberFormat="1" applyFont="1" applyFill="1" applyAlignment="1">
      <alignment horizontal="center"/>
    </xf>
    <xf numFmtId="0" fontId="1" fillId="4" borderId="0" xfId="0" applyFont="1" applyFill="1"/>
    <xf numFmtId="0" fontId="0" fillId="4" borderId="0" xfId="0" applyFill="1"/>
    <xf numFmtId="0" fontId="4" fillId="4" borderId="0" xfId="0" applyFont="1" applyFill="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4" borderId="0" xfId="0" applyFont="1" applyFill="1" applyAlignment="1">
      <alignment horizontal="left" vertical="center"/>
    </xf>
    <xf numFmtId="0" fontId="6" fillId="4" borderId="0" xfId="0" applyFont="1" applyFill="1" applyAlignment="1">
      <alignment horizontal="left" vertical="center"/>
    </xf>
    <xf numFmtId="0" fontId="5" fillId="4" borderId="0" xfId="0" applyFont="1" applyFill="1"/>
    <xf numFmtId="0" fontId="3" fillId="0" borderId="0" xfId="0" applyFont="1"/>
    <xf numFmtId="0" fontId="2" fillId="4" borderId="0" xfId="0" applyFont="1" applyFill="1"/>
    <xf numFmtId="0" fontId="2" fillId="5" borderId="0" xfId="0" applyFont="1" applyFill="1" applyAlignment="1">
      <alignment horizontal="center"/>
    </xf>
    <xf numFmtId="0" fontId="4" fillId="6" borderId="0" xfId="0" applyFont="1" applyFill="1" applyAlignment="1">
      <alignment horizontal="center" vertical="center"/>
    </xf>
    <xf numFmtId="0" fontId="4" fillId="7" borderId="0" xfId="0" applyFont="1" applyFill="1" applyAlignment="1">
      <alignment horizontal="center" vertical="center"/>
    </xf>
    <xf numFmtId="0" fontId="4" fillId="8" borderId="0" xfId="0" applyFont="1" applyFill="1" applyAlignment="1">
      <alignment horizontal="center" vertical="center"/>
    </xf>
    <xf numFmtId="0" fontId="4" fillId="9" borderId="0" xfId="0" applyFont="1" applyFill="1" applyAlignment="1">
      <alignment horizontal="center" vertical="center"/>
    </xf>
    <xf numFmtId="0" fontId="2"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6</xdr:row>
      <xdr:rowOff>55457</xdr:rowOff>
    </xdr:from>
    <xdr:to>
      <xdr:col>10</xdr:col>
      <xdr:colOff>163829</xdr:colOff>
      <xdr:row>18</xdr:row>
      <xdr:rowOff>130967</xdr:rowOff>
    </xdr:to>
    <xdr:sp macro="" textlink="">
      <xdr:nvSpPr>
        <xdr:cNvPr id="2" name="TextBox 1">
          <a:extLst>
            <a:ext uri="{FF2B5EF4-FFF2-40B4-BE49-F238E27FC236}">
              <a16:creationId xmlns:a16="http://schemas.microsoft.com/office/drawing/2014/main" id="{82F46431-DE00-44E0-9A16-BB19A05EA8F5}"/>
            </a:ext>
          </a:extLst>
        </xdr:cNvPr>
        <xdr:cNvSpPr txBox="1"/>
      </xdr:nvSpPr>
      <xdr:spPr>
        <a:xfrm>
          <a:off x="114300" y="1496113"/>
          <a:ext cx="16658748" cy="2290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Background information</a:t>
          </a:r>
          <a:r>
            <a:rPr lang="en-GB" sz="1400" b="1" baseline="0"/>
            <a:t>:</a:t>
          </a:r>
        </a:p>
        <a:p>
          <a:r>
            <a:rPr lang="en-GB" sz="1400"/>
            <a:t>DeSaltus 2.0 is a combination of maleic and polymaleic acids which are unsaturated carboxylic acids.</a:t>
          </a:r>
          <a:r>
            <a:rPr lang="en-GB" sz="1400" baseline="0"/>
            <a:t> It </a:t>
          </a:r>
          <a:r>
            <a:rPr lang="en-GB" sz="1400"/>
            <a:t>is used to enhance calcium uptake by the substrate to improve substrate structure,</a:t>
          </a:r>
          <a:r>
            <a:rPr lang="en-GB" sz="1400" baseline="0"/>
            <a:t> infiltration of moisture and air flow to the roots. Subsequently, unwanted nutrients </a:t>
          </a:r>
          <a:r>
            <a:rPr lang="en-GB" sz="1400" baseline="0">
              <a:solidFill>
                <a:schemeClr val="dk1"/>
              </a:solidFill>
              <a:effectLst/>
              <a:latin typeface="+mn-lt"/>
              <a:ea typeface="+mn-ea"/>
              <a:cs typeface="+mn-cs"/>
            </a:rPr>
            <a:t>such as sodium, chloride and sulphate </a:t>
          </a:r>
          <a:r>
            <a:rPr lang="en-GB" sz="1400" baseline="0"/>
            <a:t>are removed from the substrate. Maintainence of the application rate is essential to get the desired response from the substrate. </a:t>
          </a: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t>Application </a:t>
          </a:r>
          <a:r>
            <a:rPr lang="en-GB" sz="1400" b="1" baseline="0">
              <a:solidFill>
                <a:schemeClr val="dk1"/>
              </a:solidFill>
              <a:effectLst/>
              <a:latin typeface="+mn-lt"/>
              <a:ea typeface="+mn-ea"/>
              <a:cs typeface="+mn-cs"/>
            </a:rPr>
            <a:t>&amp; i</a:t>
          </a:r>
          <a:r>
            <a:rPr lang="en-GB" sz="1400" b="1">
              <a:solidFill>
                <a:schemeClr val="dk1"/>
              </a:solidFill>
              <a:effectLst/>
              <a:latin typeface="+mn-lt"/>
              <a:ea typeface="+mn-ea"/>
              <a:cs typeface="+mn-cs"/>
            </a:rPr>
            <a:t>nstructions:</a:t>
          </a:r>
          <a:endParaRPr lang="en-GB" sz="1400" baseline="0"/>
        </a:p>
        <a:p>
          <a:r>
            <a:rPr lang="en-GB" sz="1400">
              <a:solidFill>
                <a:schemeClr val="dk1"/>
              </a:solidFill>
              <a:effectLst/>
              <a:latin typeface="+mn-lt"/>
              <a:ea typeface="+mn-ea"/>
              <a:cs typeface="+mn-cs"/>
            </a:rPr>
            <a:t>The AHDB determined that substrate grown strawberries should not have greater than 51 mg/L of sodium or 77 mg/L of chloride within the substrate.The application rate of DeSaltus 2.0 will be determined by either how close to, or how far beyond, a substrate is to these thresholds. </a:t>
          </a:r>
          <a:r>
            <a:rPr lang="en-GB" sz="1400"/>
            <a:t>DeSaltus 2.0</a:t>
          </a:r>
          <a:r>
            <a:rPr lang="en-GB" sz="1400" baseline="0"/>
            <a:t> is usually applied at a stock tank inclusion rate of 2.5-7.5L in a 1000L stock tank depending on the sodium concentration in the substrate, the number of irrigation cycles applied in the day and the field application rate of the fertigation. This calculator allows accurate determination of the correct inclusion rate in the stock tank. </a:t>
          </a:r>
        </a:p>
        <a:p>
          <a:r>
            <a:rPr lang="en-GB" sz="1400" baseline="0"/>
            <a:t>Please fill in the highlighted cells with the DeSaltus 2.0 inclusion volume, the stock tank capacity and the field application rate.  The spreadsheet will self-populate with the resultant DeSaltus 2.0 inclusion rate. Please see the target rate section below to determine the appropriate inclusion rate for your individual circumstance.</a:t>
          </a:r>
          <a:endParaRPr lang="en-GB" sz="1400"/>
        </a:p>
      </xdr:txBody>
    </xdr:sp>
    <xdr:clientData/>
  </xdr:twoCellAnchor>
  <xdr:twoCellAnchor editAs="oneCell">
    <xdr:from>
      <xdr:col>0</xdr:col>
      <xdr:colOff>72814</xdr:colOff>
      <xdr:row>1</xdr:row>
      <xdr:rowOff>49107</xdr:rowOff>
    </xdr:from>
    <xdr:to>
      <xdr:col>2</xdr:col>
      <xdr:colOff>4019339</xdr:colOff>
      <xdr:row>5</xdr:row>
      <xdr:rowOff>169062</xdr:rowOff>
    </xdr:to>
    <xdr:pic>
      <xdr:nvPicPr>
        <xdr:cNvPr id="6" name="Picture 5">
          <a:extLst>
            <a:ext uri="{FF2B5EF4-FFF2-40B4-BE49-F238E27FC236}">
              <a16:creationId xmlns:a16="http://schemas.microsoft.com/office/drawing/2014/main" id="{56185555-5F6C-1214-F518-70792ADEE9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4" y="320040"/>
          <a:ext cx="7380393" cy="1124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9C2CA-B3CF-4D2D-AA17-A664EF09E943}">
  <dimension ref="A1:AW199"/>
  <sheetViews>
    <sheetView tabSelected="1" zoomScale="90" zoomScaleNormal="90" workbookViewId="0">
      <selection activeCell="F23" sqref="F23"/>
    </sheetView>
  </sheetViews>
  <sheetFormatPr defaultRowHeight="14.4" x14ac:dyDescent="0.3"/>
  <cols>
    <col min="1" max="1" width="41" customWidth="1"/>
    <col min="3" max="3" width="59.44140625" bestFit="1" customWidth="1"/>
    <col min="5" max="5" width="45.6640625" customWidth="1"/>
    <col min="6" max="6" width="14.6640625" customWidth="1"/>
    <col min="7" max="7" width="37.21875" customWidth="1"/>
  </cols>
  <sheetData>
    <row r="1" spans="1:5" s="14" customFormat="1" ht="21" x14ac:dyDescent="0.4">
      <c r="A1" s="21" t="s">
        <v>24</v>
      </c>
    </row>
    <row r="2" spans="1:5" s="14" customFormat="1" ht="19.95" customHeight="1" x14ac:dyDescent="0.35">
      <c r="E2" s="22" t="s">
        <v>16</v>
      </c>
    </row>
    <row r="3" spans="1:5" s="14" customFormat="1" ht="19.95" customHeight="1" x14ac:dyDescent="0.35">
      <c r="E3" s="22" t="s">
        <v>13</v>
      </c>
    </row>
    <row r="4" spans="1:5" s="14" customFormat="1" ht="19.95" customHeight="1" x14ac:dyDescent="0.35">
      <c r="E4" s="22" t="s">
        <v>14</v>
      </c>
    </row>
    <row r="5" spans="1:5" s="14" customFormat="1" ht="19.95" customHeight="1" x14ac:dyDescent="0.35">
      <c r="E5" s="22" t="s">
        <v>15</v>
      </c>
    </row>
    <row r="6" spans="1:5" s="14" customFormat="1" x14ac:dyDescent="0.3"/>
    <row r="7" spans="1:5" s="14" customFormat="1" x14ac:dyDescent="0.3"/>
    <row r="8" spans="1:5" s="14" customFormat="1" x14ac:dyDescent="0.3"/>
    <row r="9" spans="1:5" s="14" customFormat="1" x14ac:dyDescent="0.3"/>
    <row r="10" spans="1:5" s="14" customFormat="1" x14ac:dyDescent="0.3"/>
    <row r="11" spans="1:5" s="14" customFormat="1" x14ac:dyDescent="0.3"/>
    <row r="12" spans="1:5" s="14" customFormat="1" x14ac:dyDescent="0.3"/>
    <row r="13" spans="1:5" s="14" customFormat="1" ht="15" customHeight="1" x14ac:dyDescent="0.3"/>
    <row r="14" spans="1:5" s="14" customFormat="1" ht="18.600000000000001" customHeight="1" x14ac:dyDescent="0.3"/>
    <row r="15" spans="1:5" s="14" customFormat="1" x14ac:dyDescent="0.3"/>
    <row r="16" spans="1:5" s="14" customFormat="1" x14ac:dyDescent="0.3"/>
    <row r="17" spans="1:49" s="14" customFormat="1" x14ac:dyDescent="0.3"/>
    <row r="18" spans="1:49" s="14" customFormat="1" x14ac:dyDescent="0.3"/>
    <row r="19" spans="1:49" s="13" customFormat="1" ht="18" x14ac:dyDescent="0.35"/>
    <row r="20" spans="1:49" s="6" customFormat="1" ht="18" x14ac:dyDescent="0.35">
      <c r="A20" s="28" t="s">
        <v>0</v>
      </c>
      <c r="B20" s="28"/>
      <c r="C20" s="3"/>
      <c r="D20" s="3"/>
      <c r="E20" s="23" t="s">
        <v>1</v>
      </c>
      <c r="F20" s="3"/>
      <c r="G20" s="3"/>
      <c r="H20" s="22" t="s">
        <v>23</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49" s="6" customFormat="1" ht="25.8" customHeight="1" x14ac:dyDescent="0.3">
      <c r="A21" s="15" t="s">
        <v>2</v>
      </c>
      <c r="B21" s="1">
        <v>5</v>
      </c>
      <c r="C21" s="18" t="s">
        <v>17</v>
      </c>
      <c r="D21" s="3"/>
      <c r="E21" s="19" t="s">
        <v>25</v>
      </c>
      <c r="F21" s="3"/>
      <c r="G21" s="20"/>
      <c r="H21" s="3" t="s">
        <v>20</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pans="1:49" s="6" customFormat="1" ht="25.8" customHeight="1" x14ac:dyDescent="0.3">
      <c r="A22" s="5" t="s">
        <v>3</v>
      </c>
      <c r="B22" s="1">
        <v>200</v>
      </c>
      <c r="C22" s="15" t="s">
        <v>4</v>
      </c>
      <c r="D22" s="3"/>
      <c r="E22" s="16" t="s">
        <v>5</v>
      </c>
      <c r="F22" s="2">
        <v>100</v>
      </c>
      <c r="G22" s="17"/>
      <c r="H22" s="3" t="s">
        <v>21</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row>
    <row r="23" spans="1:49" s="6" customFormat="1" ht="31.2" x14ac:dyDescent="0.3">
      <c r="A23" s="3" t="s">
        <v>6</v>
      </c>
      <c r="B23" s="3">
        <f>B21/B22</f>
        <v>2.5000000000000001E-2</v>
      </c>
      <c r="C23" s="3"/>
      <c r="D23" s="3"/>
      <c r="E23" s="4" t="s">
        <v>7</v>
      </c>
      <c r="F23" s="3">
        <f>B24/F22</f>
        <v>0.25</v>
      </c>
      <c r="G23" s="3"/>
      <c r="H23" s="5" t="s">
        <v>22</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row>
    <row r="24" spans="1:49" s="6" customFormat="1" ht="34.200000000000003" customHeight="1" x14ac:dyDescent="0.3">
      <c r="A24" s="4" t="s">
        <v>8</v>
      </c>
      <c r="B24" s="3">
        <f>B23*1000</f>
        <v>25</v>
      </c>
      <c r="C24" s="3"/>
      <c r="D24" s="3"/>
      <c r="E24" s="4" t="s">
        <v>9</v>
      </c>
      <c r="F24" s="3">
        <f>B21/(B22*F22)</f>
        <v>2.5000000000000001E-4</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row>
    <row r="25" spans="1:49" s="6" customFormat="1" ht="31.2" x14ac:dyDescent="0.3">
      <c r="A25" s="3" t="s">
        <v>10</v>
      </c>
      <c r="B25" s="3">
        <f>(B21/B22)*100</f>
        <v>2.5</v>
      </c>
      <c r="C25" s="3"/>
      <c r="D25" s="3"/>
      <c r="E25" s="4" t="s">
        <v>11</v>
      </c>
      <c r="F25" s="3">
        <f>(B21/(B22*F22))*100</f>
        <v>2.5000000000000001E-2</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row>
    <row r="26" spans="1:49" s="6" customFormat="1" ht="15.6" x14ac:dyDescent="0.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1:49" s="3" customFormat="1" ht="31.2" x14ac:dyDescent="0.3">
      <c r="E27" s="7" t="s">
        <v>26</v>
      </c>
      <c r="F27" s="8"/>
      <c r="G27" s="8" t="str">
        <f>E24</f>
        <v>Final DeSaltus 2.0 application rate emitted from the drip (L)</v>
      </c>
    </row>
    <row r="28" spans="1:49" s="3" customFormat="1" ht="15.6" x14ac:dyDescent="0.3">
      <c r="E28" s="24" t="s">
        <v>27</v>
      </c>
      <c r="F28" s="9"/>
      <c r="G28" s="10">
        <v>2.5000000000000001E-5</v>
      </c>
    </row>
    <row r="29" spans="1:49" s="3" customFormat="1" ht="15.6" x14ac:dyDescent="0.3">
      <c r="E29" s="25" t="s">
        <v>12</v>
      </c>
      <c r="F29" s="11"/>
      <c r="G29" s="12">
        <v>5.0000000000000002E-5</v>
      </c>
    </row>
    <row r="30" spans="1:49" s="3" customFormat="1" ht="15.6" x14ac:dyDescent="0.3">
      <c r="E30" s="26" t="s">
        <v>18</v>
      </c>
      <c r="F30" s="9"/>
      <c r="G30" s="10">
        <v>7.4999999999999993E-5</v>
      </c>
    </row>
    <row r="31" spans="1:49" s="3" customFormat="1" ht="15.6" x14ac:dyDescent="0.3">
      <c r="E31" s="27" t="s">
        <v>19</v>
      </c>
      <c r="F31" s="11"/>
      <c r="G31" s="12">
        <v>1E-4</v>
      </c>
    </row>
    <row r="32" spans="1:49" s="13" customFormat="1" ht="18" x14ac:dyDescent="0.35"/>
    <row r="33" s="14" customFormat="1" x14ac:dyDescent="0.3"/>
    <row r="34" s="14" customFormat="1" x14ac:dyDescent="0.3"/>
    <row r="35" s="14" customFormat="1" x14ac:dyDescent="0.3"/>
    <row r="36" s="14" customFormat="1" x14ac:dyDescent="0.3"/>
    <row r="37" s="14" customFormat="1" x14ac:dyDescent="0.3"/>
    <row r="38" s="14" customFormat="1" x14ac:dyDescent="0.3"/>
    <row r="39" s="14" customFormat="1" x14ac:dyDescent="0.3"/>
    <row r="40" s="14" customFormat="1" x14ac:dyDescent="0.3"/>
    <row r="41" s="14" customFormat="1" x14ac:dyDescent="0.3"/>
    <row r="42" s="14" customFormat="1" x14ac:dyDescent="0.3"/>
    <row r="43" s="14" customFormat="1" x14ac:dyDescent="0.3"/>
    <row r="44" s="14" customFormat="1" x14ac:dyDescent="0.3"/>
    <row r="45" s="14" customFormat="1" x14ac:dyDescent="0.3"/>
    <row r="46" s="14" customFormat="1" x14ac:dyDescent="0.3"/>
    <row r="47" s="14" customFormat="1" x14ac:dyDescent="0.3"/>
    <row r="48" s="14" customFormat="1" x14ac:dyDescent="0.3"/>
    <row r="49" s="14" customFormat="1" x14ac:dyDescent="0.3"/>
    <row r="50" s="14" customFormat="1" x14ac:dyDescent="0.3"/>
    <row r="51" s="14" customFormat="1" x14ac:dyDescent="0.3"/>
    <row r="52" s="14" customFormat="1" x14ac:dyDescent="0.3"/>
    <row r="53" s="14" customFormat="1" x14ac:dyDescent="0.3"/>
    <row r="54" s="14" customFormat="1" x14ac:dyDescent="0.3"/>
    <row r="55" s="14" customFormat="1" x14ac:dyDescent="0.3"/>
    <row r="56" s="14" customFormat="1" x14ac:dyDescent="0.3"/>
    <row r="57" s="14" customFormat="1" x14ac:dyDescent="0.3"/>
    <row r="58" s="14" customFormat="1" x14ac:dyDescent="0.3"/>
    <row r="59" s="14" customFormat="1" x14ac:dyDescent="0.3"/>
    <row r="60" s="14" customFormat="1" x14ac:dyDescent="0.3"/>
    <row r="61" s="14" customFormat="1" x14ac:dyDescent="0.3"/>
    <row r="62" s="14" customFormat="1" x14ac:dyDescent="0.3"/>
    <row r="63" s="14" customFormat="1" x14ac:dyDescent="0.3"/>
    <row r="64" s="14" customFormat="1" x14ac:dyDescent="0.3"/>
    <row r="65" s="14" customFormat="1" x14ac:dyDescent="0.3"/>
    <row r="66" s="14" customFormat="1" x14ac:dyDescent="0.3"/>
    <row r="67" s="14" customFormat="1" x14ac:dyDescent="0.3"/>
    <row r="68" s="14" customFormat="1" x14ac:dyDescent="0.3"/>
    <row r="69" s="14" customFormat="1" x14ac:dyDescent="0.3"/>
    <row r="70" s="14" customFormat="1" x14ac:dyDescent="0.3"/>
    <row r="71" s="14" customFormat="1" x14ac:dyDescent="0.3"/>
    <row r="72" s="14" customFormat="1" x14ac:dyDescent="0.3"/>
    <row r="73" s="14" customFormat="1" x14ac:dyDescent="0.3"/>
    <row r="74" s="14" customFormat="1" x14ac:dyDescent="0.3"/>
    <row r="75" s="14" customFormat="1" x14ac:dyDescent="0.3"/>
    <row r="76" s="14" customFormat="1" x14ac:dyDescent="0.3"/>
    <row r="77" s="14" customFormat="1" x14ac:dyDescent="0.3"/>
    <row r="78" s="14" customFormat="1" x14ac:dyDescent="0.3"/>
    <row r="79" s="14" customFormat="1" x14ac:dyDescent="0.3"/>
    <row r="80" s="14" customFormat="1" x14ac:dyDescent="0.3"/>
    <row r="81" s="14" customFormat="1" x14ac:dyDescent="0.3"/>
    <row r="82" s="14" customFormat="1" x14ac:dyDescent="0.3"/>
    <row r="83" s="14" customFormat="1" x14ac:dyDescent="0.3"/>
    <row r="84" s="14" customFormat="1" x14ac:dyDescent="0.3"/>
    <row r="85" s="14" customFormat="1" x14ac:dyDescent="0.3"/>
    <row r="86" s="14" customFormat="1" x14ac:dyDescent="0.3"/>
    <row r="87" s="14" customFormat="1" x14ac:dyDescent="0.3"/>
    <row r="88" s="14" customFormat="1" x14ac:dyDescent="0.3"/>
    <row r="89" s="14" customFormat="1" x14ac:dyDescent="0.3"/>
    <row r="90" s="14" customFormat="1" x14ac:dyDescent="0.3"/>
    <row r="91" s="14" customFormat="1" x14ac:dyDescent="0.3"/>
    <row r="92" s="14" customFormat="1" x14ac:dyDescent="0.3"/>
    <row r="93" s="14" customFormat="1" x14ac:dyDescent="0.3"/>
    <row r="94" s="14" customFormat="1" x14ac:dyDescent="0.3"/>
    <row r="95" s="14" customFormat="1" x14ac:dyDescent="0.3"/>
    <row r="96" s="14" customFormat="1" x14ac:dyDescent="0.3"/>
    <row r="97" s="14" customFormat="1" x14ac:dyDescent="0.3"/>
    <row r="98" s="14" customFormat="1" x14ac:dyDescent="0.3"/>
    <row r="99" s="14" customFormat="1" x14ac:dyDescent="0.3"/>
    <row r="100" s="14" customFormat="1" x14ac:dyDescent="0.3"/>
    <row r="101" s="14" customFormat="1" x14ac:dyDescent="0.3"/>
    <row r="102" s="14" customFormat="1" x14ac:dyDescent="0.3"/>
    <row r="103" s="14" customFormat="1" x14ac:dyDescent="0.3"/>
    <row r="104" s="14" customFormat="1" x14ac:dyDescent="0.3"/>
    <row r="105" s="14" customFormat="1" x14ac:dyDescent="0.3"/>
    <row r="106" s="14" customFormat="1" x14ac:dyDescent="0.3"/>
    <row r="107" s="14" customFormat="1" x14ac:dyDescent="0.3"/>
    <row r="108" s="14" customFormat="1" x14ac:dyDescent="0.3"/>
    <row r="109" s="14" customFormat="1" x14ac:dyDescent="0.3"/>
    <row r="110" s="14" customFormat="1" x14ac:dyDescent="0.3"/>
    <row r="111" s="14" customFormat="1" x14ac:dyDescent="0.3"/>
    <row r="112" s="14" customFormat="1" x14ac:dyDescent="0.3"/>
    <row r="113" s="14" customFormat="1" x14ac:dyDescent="0.3"/>
    <row r="114" s="14" customFormat="1" x14ac:dyDescent="0.3"/>
    <row r="115" s="14" customFormat="1" x14ac:dyDescent="0.3"/>
    <row r="116" s="14" customFormat="1" x14ac:dyDescent="0.3"/>
    <row r="117" s="14" customFormat="1" x14ac:dyDescent="0.3"/>
    <row r="118" s="14" customFormat="1" x14ac:dyDescent="0.3"/>
    <row r="119" s="14" customFormat="1" x14ac:dyDescent="0.3"/>
    <row r="120" s="14" customFormat="1" x14ac:dyDescent="0.3"/>
    <row r="121" s="14" customFormat="1" x14ac:dyDescent="0.3"/>
    <row r="122" s="14" customFormat="1" x14ac:dyDescent="0.3"/>
    <row r="123" s="14" customFormat="1" x14ac:dyDescent="0.3"/>
    <row r="124" s="14" customFormat="1" x14ac:dyDescent="0.3"/>
    <row r="125" s="14" customFormat="1" x14ac:dyDescent="0.3"/>
    <row r="126" s="14" customFormat="1" x14ac:dyDescent="0.3"/>
    <row r="127" s="14" customFormat="1" x14ac:dyDescent="0.3"/>
    <row r="128" s="14" customFormat="1" x14ac:dyDescent="0.3"/>
    <row r="129" s="14" customFormat="1" x14ac:dyDescent="0.3"/>
    <row r="130" s="14" customFormat="1" x14ac:dyDescent="0.3"/>
    <row r="131" s="14" customFormat="1" x14ac:dyDescent="0.3"/>
    <row r="132" s="14" customFormat="1" x14ac:dyDescent="0.3"/>
    <row r="133" s="14" customFormat="1" x14ac:dyDescent="0.3"/>
    <row r="134" s="14" customFormat="1" x14ac:dyDescent="0.3"/>
    <row r="135" s="14" customFormat="1" x14ac:dyDescent="0.3"/>
    <row r="136" s="14" customFormat="1" x14ac:dyDescent="0.3"/>
    <row r="137" s="14" customFormat="1" x14ac:dyDescent="0.3"/>
    <row r="138" s="14" customFormat="1" x14ac:dyDescent="0.3"/>
    <row r="139" s="14" customFormat="1" x14ac:dyDescent="0.3"/>
    <row r="140" s="14" customFormat="1" x14ac:dyDescent="0.3"/>
    <row r="141" s="14" customFormat="1" x14ac:dyDescent="0.3"/>
    <row r="142" s="14" customFormat="1" x14ac:dyDescent="0.3"/>
    <row r="143" s="14" customFormat="1" x14ac:dyDescent="0.3"/>
    <row r="144" s="14" customFormat="1" x14ac:dyDescent="0.3"/>
    <row r="145" s="14" customFormat="1" x14ac:dyDescent="0.3"/>
    <row r="146" s="14" customFormat="1" x14ac:dyDescent="0.3"/>
    <row r="147" s="14" customFormat="1" x14ac:dyDescent="0.3"/>
    <row r="148" s="14" customFormat="1" x14ac:dyDescent="0.3"/>
    <row r="149" s="14" customFormat="1" x14ac:dyDescent="0.3"/>
    <row r="150" s="14" customFormat="1" x14ac:dyDescent="0.3"/>
    <row r="151" s="14" customFormat="1" x14ac:dyDescent="0.3"/>
    <row r="152" s="14" customFormat="1" x14ac:dyDescent="0.3"/>
    <row r="153" s="14" customFormat="1" x14ac:dyDescent="0.3"/>
    <row r="154" s="14" customFormat="1" x14ac:dyDescent="0.3"/>
    <row r="155" s="14" customFormat="1" x14ac:dyDescent="0.3"/>
    <row r="156" s="14" customFormat="1" x14ac:dyDescent="0.3"/>
    <row r="157" s="14" customFormat="1" x14ac:dyDescent="0.3"/>
    <row r="158" s="14" customFormat="1" x14ac:dyDescent="0.3"/>
    <row r="159" s="14" customFormat="1" x14ac:dyDescent="0.3"/>
    <row r="160" s="14" customFormat="1" x14ac:dyDescent="0.3"/>
    <row r="161" s="14" customFormat="1" x14ac:dyDescent="0.3"/>
    <row r="162" s="14" customFormat="1" x14ac:dyDescent="0.3"/>
    <row r="163" s="14" customFormat="1" x14ac:dyDescent="0.3"/>
    <row r="164" s="14" customFormat="1" x14ac:dyDescent="0.3"/>
    <row r="165" s="14" customFormat="1" x14ac:dyDescent="0.3"/>
    <row r="166" s="14" customFormat="1" x14ac:dyDescent="0.3"/>
    <row r="167" s="14" customFormat="1" x14ac:dyDescent="0.3"/>
    <row r="168" s="14" customFormat="1" x14ac:dyDescent="0.3"/>
    <row r="169" s="14" customFormat="1" x14ac:dyDescent="0.3"/>
    <row r="170" s="14" customFormat="1" x14ac:dyDescent="0.3"/>
    <row r="171" s="14" customFormat="1" x14ac:dyDescent="0.3"/>
    <row r="172" s="14" customFormat="1" x14ac:dyDescent="0.3"/>
    <row r="173" s="14" customFormat="1" x14ac:dyDescent="0.3"/>
    <row r="174" s="14" customFormat="1" x14ac:dyDescent="0.3"/>
    <row r="175" s="14" customFormat="1" x14ac:dyDescent="0.3"/>
    <row r="176" s="14" customFormat="1" x14ac:dyDescent="0.3"/>
    <row r="177" s="14" customFormat="1" x14ac:dyDescent="0.3"/>
    <row r="178" s="14" customFormat="1" x14ac:dyDescent="0.3"/>
    <row r="179" s="14" customFormat="1" x14ac:dyDescent="0.3"/>
    <row r="180" s="14" customFormat="1" x14ac:dyDescent="0.3"/>
    <row r="181" s="14" customFormat="1" x14ac:dyDescent="0.3"/>
    <row r="182" s="14" customFormat="1" x14ac:dyDescent="0.3"/>
    <row r="183" s="14" customFormat="1" x14ac:dyDescent="0.3"/>
    <row r="184" s="14" customFormat="1" x14ac:dyDescent="0.3"/>
    <row r="185" s="14" customFormat="1" x14ac:dyDescent="0.3"/>
    <row r="186" s="14" customFormat="1" x14ac:dyDescent="0.3"/>
    <row r="187" s="14" customFormat="1" x14ac:dyDescent="0.3"/>
    <row r="188" s="14" customFormat="1" x14ac:dyDescent="0.3"/>
    <row r="189" s="14" customFormat="1" x14ac:dyDescent="0.3"/>
    <row r="190" s="14" customFormat="1" x14ac:dyDescent="0.3"/>
    <row r="191" s="14" customFormat="1" x14ac:dyDescent="0.3"/>
    <row r="192" s="14" customFormat="1" x14ac:dyDescent="0.3"/>
    <row r="193" s="14" customFormat="1" x14ac:dyDescent="0.3"/>
    <row r="194" s="14" customFormat="1" x14ac:dyDescent="0.3"/>
    <row r="195" s="14" customFormat="1" x14ac:dyDescent="0.3"/>
    <row r="196" s="14" customFormat="1" x14ac:dyDescent="0.3"/>
    <row r="197" s="14" customFormat="1" x14ac:dyDescent="0.3"/>
    <row r="198" s="14" customFormat="1" x14ac:dyDescent="0.3"/>
    <row r="199" s="14" customFormat="1" x14ac:dyDescent="0.3"/>
  </sheetData>
  <sheetProtection algorithmName="SHA-512" hashValue="2lEr1h9CtBviUlCtv+LOFoODo1W2iJBfd8CDfpDXXG8zzNHHl7Ri/ZJ1YXyI6u9SLD9QBpFywC67eG1KsYsKzg==" saltValue="hMk5IZsb4JtiRhUQGz4/PQ==" spinCount="100000" sheet="1" objects="1" scenarios="1"/>
  <mergeCells count="1">
    <mergeCell ref="A20: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Holmes</dc:creator>
  <cp:lastModifiedBy>Laura Edmonds</cp:lastModifiedBy>
  <dcterms:created xsi:type="dcterms:W3CDTF">2023-06-20T11:34:40Z</dcterms:created>
  <dcterms:modified xsi:type="dcterms:W3CDTF">2023-06-29T15:03:29Z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